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05" windowWidth="14805" windowHeight="7710"/>
  </bookViews>
  <sheets>
    <sheet name="2024-2028" sheetId="7" r:id="rId1"/>
  </sheets>
  <definedNames>
    <definedName name="_xlnm._FilterDatabase" localSheetId="0" hidden="1">'2024-2028'!$A$4:$K$4</definedName>
    <definedName name="_xlnm.Print_Titles" localSheetId="0">'2024-2028'!$3:$3</definedName>
    <definedName name="_xlnm.Print_Area" localSheetId="0">'2024-2028'!$A$1:$K$23</definedName>
  </definedNames>
  <calcPr calcId="144525"/>
</workbook>
</file>

<file path=xl/calcChain.xml><?xml version="1.0" encoding="utf-8"?>
<calcChain xmlns="http://schemas.openxmlformats.org/spreadsheetml/2006/main">
  <c r="D18" i="7" l="1"/>
  <c r="D19" i="7"/>
  <c r="K24" i="7"/>
  <c r="I24" i="7"/>
  <c r="G24" i="7"/>
  <c r="E24" i="7"/>
  <c r="F19" i="7" l="1"/>
  <c r="J19" i="7"/>
  <c r="C19" i="7" l="1"/>
  <c r="C18" i="7" s="1"/>
  <c r="H19" i="7" l="1"/>
  <c r="G20" i="7" l="1"/>
  <c r="I14" i="7" l="1"/>
  <c r="G13" i="7"/>
  <c r="E10" i="7"/>
  <c r="G21" i="7" l="1"/>
  <c r="I11" i="7" l="1"/>
  <c r="E11" i="7"/>
  <c r="E15" i="7" l="1"/>
  <c r="G7" i="7"/>
  <c r="K17" i="7" l="1"/>
  <c r="I17" i="7"/>
  <c r="G17" i="7"/>
  <c r="K14" i="7"/>
  <c r="K11" i="7"/>
  <c r="J6" i="7" l="1"/>
  <c r="H6" i="7"/>
  <c r="F6" i="7"/>
  <c r="D6" i="7"/>
  <c r="C6" i="7"/>
  <c r="I6" i="7" l="1"/>
  <c r="F18" i="7"/>
  <c r="H18" i="7"/>
  <c r="J18" i="7"/>
  <c r="K23" i="7" l="1"/>
  <c r="K22" i="7"/>
  <c r="K21" i="7"/>
  <c r="K20" i="7"/>
  <c r="K19" i="7"/>
  <c r="K18" i="7"/>
  <c r="I23" i="7"/>
  <c r="I22" i="7"/>
  <c r="I21" i="7"/>
  <c r="I20" i="7"/>
  <c r="I19" i="7"/>
  <c r="I18" i="7"/>
  <c r="G23" i="7"/>
  <c r="G22" i="7"/>
  <c r="G19" i="7"/>
  <c r="G18" i="7"/>
  <c r="E23" i="7"/>
  <c r="E22" i="7"/>
  <c r="E21" i="7"/>
  <c r="E20" i="7"/>
  <c r="E19" i="7"/>
  <c r="E18" i="7"/>
  <c r="C5" i="7" l="1"/>
  <c r="K7" i="7" l="1"/>
  <c r="K8" i="7"/>
  <c r="K9" i="7"/>
  <c r="K10" i="7"/>
  <c r="K12" i="7"/>
  <c r="K13" i="7"/>
  <c r="K15" i="7"/>
  <c r="K16" i="7"/>
  <c r="I7" i="7"/>
  <c r="I8" i="7"/>
  <c r="I9" i="7"/>
  <c r="I10" i="7"/>
  <c r="I12" i="7"/>
  <c r="I13" i="7"/>
  <c r="I15" i="7"/>
  <c r="I16" i="7"/>
  <c r="G8" i="7"/>
  <c r="G9" i="7"/>
  <c r="G10" i="7"/>
  <c r="G12" i="7"/>
  <c r="G14" i="7"/>
  <c r="G15" i="7"/>
  <c r="G16" i="7"/>
  <c r="E7" i="7"/>
  <c r="E8" i="7"/>
  <c r="E9" i="7"/>
  <c r="E12" i="7"/>
  <c r="E13" i="7"/>
  <c r="E14" i="7"/>
  <c r="E16" i="7"/>
  <c r="E17" i="7"/>
  <c r="E6" i="7" l="1"/>
  <c r="D5" i="7"/>
  <c r="E5" i="7" s="1"/>
  <c r="J5" i="7"/>
  <c r="H5" i="7"/>
  <c r="G6" i="7" l="1"/>
  <c r="F5" i="7"/>
  <c r="G5" i="7" s="1"/>
  <c r="K5" i="7"/>
  <c r="K6" i="7"/>
  <c r="I5" i="7" l="1"/>
</calcChain>
</file>

<file path=xl/sharedStrings.xml><?xml version="1.0" encoding="utf-8"?>
<sst xmlns="http://schemas.openxmlformats.org/spreadsheetml/2006/main" count="62" uniqueCount="62">
  <si>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</si>
  <si>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</si>
  <si>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</si>
  <si>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</si>
  <si>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</si>
  <si>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</si>
  <si>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</si>
  <si>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</si>
  <si>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</si>
  <si>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</si>
  <si>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</si>
  <si>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</si>
  <si>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</si>
  <si>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</si>
  <si>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</si>
  <si>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</si>
  <si>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</si>
  <si>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</si>
  <si>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</si>
  <si>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</si>
  <si>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</si>
  <si>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</si>
  <si>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</si>
  <si>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</si>
  <si>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</si>
  <si>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</si>
  <si>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</si>
  <si>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</si>
  <si>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</si>
  <si>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</si>
  <si>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</si>
  <si>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</si>
  <si>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</si>
  <si>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</si>
  <si>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</si>
  <si>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</si>
  <si>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 xml:space="preserve">  БЕЗВОЗМЕЗДНЫЕ ПОСТУПЛЕНИЯ</t>
  </si>
  <si>
    <t>2 02 00000 00 0000 000</t>
  </si>
  <si>
    <t>ДОХОДОВ ВСЕГО:</t>
  </si>
  <si>
    <t>2 00 00000 00 0000 000</t>
  </si>
  <si>
    <t>2 02 10000 00 0000 150</t>
  </si>
  <si>
    <t>2 02 20000 00 0000 150</t>
  </si>
  <si>
    <t>2 02 30000 00 0000 150</t>
  </si>
  <si>
    <t>2 02 40000 00 0000 150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</si>
  <si>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</si>
  <si>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</si>
  <si>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</si>
  <si>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</si>
  <si>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</si>
  <si>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Темп 2025/2024</t>
  </si>
  <si>
    <t>2026 год</t>
  </si>
  <si>
    <t>Темп 2026/2025</t>
  </si>
  <si>
    <t>Темп 2027/2026</t>
  </si>
  <si>
    <t>2027 год</t>
  </si>
  <si>
    <t xml:space="preserve">Сведения о доходах бюджета  Мглинского муниципального района  Брянской области в 2024- 2028 годах </t>
  </si>
  <si>
    <t>2024 год факт</t>
  </si>
  <si>
    <t>2025 год оценка</t>
  </si>
  <si>
    <t>2028 год</t>
  </si>
  <si>
    <t>Темп 2028/2027</t>
  </si>
  <si>
    <t>рублей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</si>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</sst>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8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8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="73" zoomScaleNormal="73" zoomScaleSheetLayoutView="70" workbookViewId="0">
      <pane ySplit="3" topLeftCell="A4" activePane="bottomLeft" state="frozen"/>
      <selection pane="bottomLeft" activeCell="J9" sqref="J9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 x14ac:dyDescent="0.2">
      <c r="A1" s="27" t="s">
        <v>54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 x14ac:dyDescent="0.2">
      <c r="F2" s="1"/>
      <c r="G2" s="1"/>
      <c r="H2" s="1"/>
      <c r="I2" s="1"/>
      <c r="J2" s="1"/>
      <c r="K2" s="8" t="s">
        <v>59</v>
      </c>
    </row>
    <row r="3" spans="1:11" ht="45.75" customHeight="1" x14ac:dyDescent="0.2">
      <c r="A3" s="7" t="s">
        <v>10</v>
      </c>
      <c r="B3" s="7" t="s">
        <v>11</v>
      </c>
      <c r="C3" s="7" t="s">
        <v>55</v>
      </c>
      <c r="D3" s="7" t="s">
        <v>56</v>
      </c>
      <c r="E3" s="7" t="s">
        <v>49</v>
      </c>
      <c r="F3" s="17" t="s">
        <v>50</v>
      </c>
      <c r="G3" s="7" t="s">
        <v>51</v>
      </c>
      <c r="H3" s="17" t="s">
        <v>53</v>
      </c>
      <c r="I3" s="7" t="s">
        <v>52</v>
      </c>
      <c r="J3" s="17" t="s">
        <v>57</v>
      </c>
      <c r="K3" s="7" t="s">
        <v>58</v>
      </c>
    </row>
    <row r="4" spans="1:11" ht="21.75" customHeight="1" x14ac:dyDescent="0.2">
      <c r="A4" s="9">
        <v>1</v>
      </c>
      <c r="B4" s="9" t="s">
        <v>0</v>
      </c>
      <c r="C4" s="9" t="s">
        <v>1</v>
      </c>
      <c r="D4" s="9" t="s">
        <v>2</v>
      </c>
      <c r="E4" s="9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20" t="s">
        <v>8</v>
      </c>
      <c r="K4" s="9" t="s">
        <v>9</v>
      </c>
    </row>
    <row r="5" spans="1:11" ht="36" customHeight="1" x14ac:dyDescent="0.2">
      <c r="A5" s="12"/>
      <c r="B5" s="13" t="s">
        <v>38</v>
      </c>
      <c r="C5" s="14">
        <f>C6+C18</f>
        <v>541224644.38999999</v>
      </c>
      <c r="D5" s="14">
        <f>D6+D18</f>
        <v>513310834.12</v>
      </c>
      <c r="E5" s="15">
        <f>D5/C5</f>
        <v>0.94842472426313684</v>
      </c>
      <c r="F5" s="14">
        <f>F6+F18</f>
        <v>505631465.38</v>
      </c>
      <c r="G5" s="15">
        <f>F5/D5</f>
        <v>0.98503953505449537</v>
      </c>
      <c r="H5" s="14">
        <f>H6+H18</f>
        <v>503328579.38</v>
      </c>
      <c r="I5" s="15">
        <f>H5/F5</f>
        <v>0.99544552473950709</v>
      </c>
      <c r="J5" s="14">
        <f>J6+J18</f>
        <v>506239122.60000002</v>
      </c>
      <c r="K5" s="15">
        <f>J5/H5</f>
        <v>1.0057825908149012</v>
      </c>
    </row>
    <row r="6" spans="1:11" s="2" customFormat="1" ht="36" customHeight="1" x14ac:dyDescent="0.2">
      <c r="A6" s="19" t="s">
        <v>12</v>
      </c>
      <c r="B6" s="11" t="s">
        <v>13</v>
      </c>
      <c r="C6" s="18">
        <f>C7+C8+C9+C10+C12+C13+C14+C15+C16+C17+C11</f>
        <v>126707447.91</v>
      </c>
      <c r="D6" s="18">
        <f>D7+D8+D9+D10+D12+D13+D14+D15+D16+D17+D11</f>
        <v>139574800</v>
      </c>
      <c r="E6" s="6">
        <f>D6/C6</f>
        <v>1.1015516633176896</v>
      </c>
      <c r="F6" s="18">
        <f>F7+F8+F9+F10+F12+F13+F14+F15+F16+F17+F11</f>
        <v>171215500</v>
      </c>
      <c r="G6" s="6">
        <f>F6/D6</f>
        <v>1.2266935005459438</v>
      </c>
      <c r="H6" s="18">
        <f>H7+H8+H9+H10+H12+H13+H14+H15+H16+H17+H11</f>
        <v>183943700</v>
      </c>
      <c r="I6" s="6">
        <f>H6/F6</f>
        <v>1.0743402320467481</v>
      </c>
      <c r="J6" s="18">
        <f>J7+J8+J9+J10+J12+J13+J14+J15+J16+J17+J11</f>
        <v>187299700</v>
      </c>
      <c r="K6" s="6">
        <f>J6/H6</f>
        <v>1.018244712920312</v>
      </c>
    </row>
    <row r="7" spans="1:11" ht="40.5" customHeight="1" x14ac:dyDescent="0.2">
      <c r="A7" s="16" t="s">
        <v>14</v>
      </c>
      <c r="B7" s="3" t="s">
        <v>15</v>
      </c>
      <c r="C7" s="24">
        <v>94519662.840000004</v>
      </c>
      <c r="D7" s="24">
        <v>108564500</v>
      </c>
      <c r="E7" s="6">
        <f t="shared" ref="E7:E24" si="0">D7/C7</f>
        <v>1.1485916976214217</v>
      </c>
      <c r="F7" s="24">
        <v>137046300</v>
      </c>
      <c r="G7" s="6">
        <f t="shared" ref="G7:K24" si="1">F7/D7</f>
        <v>1.2623491104366529</v>
      </c>
      <c r="H7" s="24">
        <v>149727600</v>
      </c>
      <c r="I7" s="6">
        <f t="shared" ref="I7:I16" si="2">H7/F7</f>
        <v>1.0925329614881978</v>
      </c>
      <c r="J7" s="24">
        <v>152277400</v>
      </c>
      <c r="K7" s="6">
        <f t="shared" ref="K7:K16" si="3">J7/H7</f>
        <v>1.0170295924064767</v>
      </c>
    </row>
    <row r="8" spans="1:11" ht="70.5" customHeight="1" x14ac:dyDescent="0.2">
      <c r="A8" s="16" t="s">
        <v>16</v>
      </c>
      <c r="B8" s="3" t="s">
        <v>17</v>
      </c>
      <c r="C8" s="24">
        <v>20439385.969999999</v>
      </c>
      <c r="D8" s="24">
        <v>20725800</v>
      </c>
      <c r="E8" s="6">
        <f t="shared" si="0"/>
        <v>1.0140128490366778</v>
      </c>
      <c r="F8" s="24">
        <v>22183000</v>
      </c>
      <c r="G8" s="6">
        <f t="shared" si="1"/>
        <v>1.0703085043761882</v>
      </c>
      <c r="H8" s="24">
        <v>22382100</v>
      </c>
      <c r="I8" s="6">
        <f t="shared" si="2"/>
        <v>1.0089753414777081</v>
      </c>
      <c r="J8" s="24">
        <v>22764300</v>
      </c>
      <c r="K8" s="6">
        <f t="shared" si="3"/>
        <v>1.0170761456699773</v>
      </c>
    </row>
    <row r="9" spans="1:11" s="4" customFormat="1" ht="43.5" customHeight="1" x14ac:dyDescent="0.2">
      <c r="A9" s="16" t="s">
        <v>18</v>
      </c>
      <c r="B9" s="3" t="s">
        <v>19</v>
      </c>
      <c r="C9" s="24">
        <v>2571452.5</v>
      </c>
      <c r="D9" s="24">
        <v>3031000</v>
      </c>
      <c r="E9" s="6">
        <f t="shared" si="0"/>
        <v>1.1787112536591673</v>
      </c>
      <c r="F9" s="24">
        <v>2844000</v>
      </c>
      <c r="G9" s="6">
        <f t="shared" si="1"/>
        <v>0.93830419003629162</v>
      </c>
      <c r="H9" s="24">
        <v>3033000</v>
      </c>
      <c r="I9" s="6">
        <f t="shared" si="2"/>
        <v>1.0664556962025316</v>
      </c>
      <c r="J9" s="24">
        <v>3267000</v>
      </c>
      <c r="K9" s="6">
        <f t="shared" si="3"/>
        <v>1.0771513353115727</v>
      </c>
    </row>
    <row r="10" spans="1:11" ht="43.5" customHeight="1" x14ac:dyDescent="0.2">
      <c r="A10" s="16" t="s">
        <v>20</v>
      </c>
      <c r="B10" s="3" t="s">
        <v>21</v>
      </c>
      <c r="C10" s="24">
        <v>1648749.89</v>
      </c>
      <c r="D10" s="24">
        <v>2857200</v>
      </c>
      <c r="E10" s="6">
        <f t="shared" si="0"/>
        <v>1.7329493195599244</v>
      </c>
      <c r="F10" s="24">
        <v>3200000</v>
      </c>
      <c r="G10" s="6">
        <f t="shared" si="1"/>
        <v>1.1199776004479911</v>
      </c>
      <c r="H10" s="24">
        <v>3335000</v>
      </c>
      <c r="I10" s="6">
        <f t="shared" si="2"/>
        <v>1.0421875</v>
      </c>
      <c r="J10" s="24">
        <v>3475000</v>
      </c>
      <c r="K10" s="6">
        <f t="shared" si="3"/>
        <v>1.0419790104947526</v>
      </c>
    </row>
    <row r="11" spans="1:11" ht="72.75" hidden="1" customHeight="1" x14ac:dyDescent="0.2">
      <c r="A11" s="16" t="s">
        <v>34</v>
      </c>
      <c r="B11" s="3" t="s">
        <v>35</v>
      </c>
      <c r="C11" s="24">
        <v>0</v>
      </c>
      <c r="D11" s="24">
        <v>0</v>
      </c>
      <c r="E11" s="6">
        <f>IF(C11=0,0,ROUND(D11/C11,1))</f>
        <v>0</v>
      </c>
      <c r="F11" s="24">
        <v>0</v>
      </c>
      <c r="G11" s="6">
        <v>0</v>
      </c>
      <c r="H11" s="24">
        <v>0</v>
      </c>
      <c r="I11" s="6">
        <f>IF(F11=0,0,ROUND(H11/F11,1))</f>
        <v>0</v>
      </c>
      <c r="J11" s="24">
        <v>0</v>
      </c>
      <c r="K11" s="6">
        <f>IF(H11=0,0,ROUND(J11/H11,1))</f>
        <v>0</v>
      </c>
    </row>
    <row r="12" spans="1:11" ht="70.150000000000006" customHeight="1" x14ac:dyDescent="0.2">
      <c r="A12" s="16" t="s">
        <v>22</v>
      </c>
      <c r="B12" s="3" t="s">
        <v>23</v>
      </c>
      <c r="C12" s="24">
        <v>2777773.36</v>
      </c>
      <c r="D12" s="24">
        <v>2330500</v>
      </c>
      <c r="E12" s="6">
        <f t="shared" si="0"/>
        <v>0.83898133431591415</v>
      </c>
      <c r="F12" s="24">
        <v>2969000</v>
      </c>
      <c r="G12" s="6">
        <f t="shared" si="1"/>
        <v>1.2739755417292427</v>
      </c>
      <c r="H12" s="24">
        <v>2969000</v>
      </c>
      <c r="I12" s="6">
        <f t="shared" si="2"/>
        <v>1</v>
      </c>
      <c r="J12" s="24">
        <v>2969000</v>
      </c>
      <c r="K12" s="6">
        <f t="shared" si="3"/>
        <v>1</v>
      </c>
    </row>
    <row r="13" spans="1:11" ht="37.5" customHeight="1" x14ac:dyDescent="0.2">
      <c r="A13" s="16" t="s">
        <v>24</v>
      </c>
      <c r="B13" s="3" t="s">
        <v>25</v>
      </c>
      <c r="C13" s="24">
        <v>283519.11</v>
      </c>
      <c r="D13" s="24">
        <v>1122000</v>
      </c>
      <c r="E13" s="6">
        <f t="shared" si="0"/>
        <v>3.957405199247416</v>
      </c>
      <c r="F13" s="24">
        <v>1191000</v>
      </c>
      <c r="G13" s="6">
        <f t="shared" si="1"/>
        <v>1.0614973262032086</v>
      </c>
      <c r="H13" s="24">
        <v>1247000</v>
      </c>
      <c r="I13" s="6">
        <f t="shared" si="2"/>
        <v>1.0470193115029387</v>
      </c>
      <c r="J13" s="24">
        <v>1297000</v>
      </c>
      <c r="K13" s="6">
        <f t="shared" si="3"/>
        <v>1.0400962309542903</v>
      </c>
    </row>
    <row r="14" spans="1:11" s="4" customFormat="1" ht="52.5" customHeight="1" x14ac:dyDescent="0.2">
      <c r="A14" s="16" t="s">
        <v>26</v>
      </c>
      <c r="B14" s="3" t="s">
        <v>27</v>
      </c>
      <c r="C14" s="24">
        <v>13200</v>
      </c>
      <c r="D14" s="24">
        <v>11100</v>
      </c>
      <c r="E14" s="6">
        <f t="shared" si="0"/>
        <v>0.84090909090909094</v>
      </c>
      <c r="F14" s="24">
        <v>0</v>
      </c>
      <c r="G14" s="6">
        <f t="shared" si="1"/>
        <v>0</v>
      </c>
      <c r="H14" s="24">
        <v>0</v>
      </c>
      <c r="I14" s="6">
        <f>IF(F14=0,0,ROUND(H14/F14,1))</f>
        <v>0</v>
      </c>
      <c r="J14" s="24">
        <v>0</v>
      </c>
      <c r="K14" s="6">
        <f>IF(H14=0,0,ROUND(J14/H14,1))</f>
        <v>0</v>
      </c>
    </row>
    <row r="15" spans="1:11" s="4" customFormat="1" ht="54.75" customHeight="1" x14ac:dyDescent="0.2">
      <c r="A15" s="16" t="s">
        <v>28</v>
      </c>
      <c r="B15" s="3" t="s">
        <v>29</v>
      </c>
      <c r="C15" s="24">
        <v>3159295.86</v>
      </c>
      <c r="D15" s="24">
        <v>437700</v>
      </c>
      <c r="E15" s="6">
        <f t="shared" si="0"/>
        <v>0.1385435297598244</v>
      </c>
      <c r="F15" s="24">
        <v>1032200</v>
      </c>
      <c r="G15" s="6">
        <f t="shared" si="1"/>
        <v>2.3582362348640622</v>
      </c>
      <c r="H15" s="24">
        <v>500000</v>
      </c>
      <c r="I15" s="6">
        <f t="shared" si="2"/>
        <v>0.48440224762642897</v>
      </c>
      <c r="J15" s="24">
        <v>500000</v>
      </c>
      <c r="K15" s="6">
        <f t="shared" si="3"/>
        <v>1</v>
      </c>
    </row>
    <row r="16" spans="1:11" ht="40.15" customHeight="1" x14ac:dyDescent="0.2">
      <c r="A16" s="16" t="s">
        <v>30</v>
      </c>
      <c r="B16" s="3" t="s">
        <v>31</v>
      </c>
      <c r="C16" s="24">
        <v>1278952.02</v>
      </c>
      <c r="D16" s="24">
        <v>450000</v>
      </c>
      <c r="E16" s="6">
        <f t="shared" si="0"/>
        <v>0.35185057215828941</v>
      </c>
      <c r="F16" s="24">
        <v>750000</v>
      </c>
      <c r="G16" s="6">
        <f t="shared" si="1"/>
        <v>1.6666666666666667</v>
      </c>
      <c r="H16" s="24">
        <v>750000</v>
      </c>
      <c r="I16" s="6">
        <f t="shared" si="2"/>
        <v>1</v>
      </c>
      <c r="J16" s="24">
        <v>750000</v>
      </c>
      <c r="K16" s="6">
        <f t="shared" si="3"/>
        <v>1</v>
      </c>
    </row>
    <row r="17" spans="1:13" ht="33.75" customHeight="1" x14ac:dyDescent="0.2">
      <c r="A17" s="16" t="s">
        <v>33</v>
      </c>
      <c r="B17" s="3" t="s">
        <v>32</v>
      </c>
      <c r="C17" s="24">
        <v>15456.36</v>
      </c>
      <c r="D17" s="24">
        <v>45000</v>
      </c>
      <c r="E17" s="6">
        <f t="shared" si="0"/>
        <v>2.9114228705853122</v>
      </c>
      <c r="F17" s="24">
        <v>0</v>
      </c>
      <c r="G17" s="6">
        <f t="shared" si="1"/>
        <v>0</v>
      </c>
      <c r="H17" s="24">
        <v>0</v>
      </c>
      <c r="I17" s="6">
        <f>IF(F17=0,0,ROUND(H17/F17,1))</f>
        <v>0</v>
      </c>
      <c r="J17" s="24">
        <v>0</v>
      </c>
      <c r="K17" s="6">
        <f>IF(H17=0,0,ROUND(J17/H17,1))</f>
        <v>0</v>
      </c>
    </row>
    <row r="18" spans="1:13" ht="30" customHeight="1" x14ac:dyDescent="0.2">
      <c r="A18" s="21" t="s">
        <v>39</v>
      </c>
      <c r="B18" s="11" t="s">
        <v>36</v>
      </c>
      <c r="C18" s="22">
        <f>C19</f>
        <v>414517196.47999996</v>
      </c>
      <c r="D18" s="22">
        <f>D19+D24</f>
        <v>373736034.12</v>
      </c>
      <c r="E18" s="6">
        <f t="shared" si="0"/>
        <v>0.90161768267684494</v>
      </c>
      <c r="F18" s="22">
        <f>F19</f>
        <v>334415965.38</v>
      </c>
      <c r="G18" s="6">
        <f t="shared" si="1"/>
        <v>0.89479187140040384</v>
      </c>
      <c r="H18" s="22">
        <f>H19</f>
        <v>319384879.38</v>
      </c>
      <c r="I18" s="6">
        <f t="shared" si="1"/>
        <v>0.95505272607747649</v>
      </c>
      <c r="J18" s="22">
        <f>J19</f>
        <v>318939422.60000002</v>
      </c>
      <c r="K18" s="6">
        <f t="shared" si="1"/>
        <v>0.99860526653339166</v>
      </c>
      <c r="M18" s="10"/>
    </row>
    <row r="19" spans="1:13" ht="67.5" customHeight="1" x14ac:dyDescent="0.2">
      <c r="A19" s="16" t="s">
        <v>37</v>
      </c>
      <c r="B19" s="3" t="s">
        <v>44</v>
      </c>
      <c r="C19" s="24">
        <f>C20+C21+C22+C23</f>
        <v>414517196.47999996</v>
      </c>
      <c r="D19" s="24">
        <f>D20+D21+D22+D23</f>
        <v>373753731.06</v>
      </c>
      <c r="E19" s="23">
        <f t="shared" si="0"/>
        <v>0.90166037557390755</v>
      </c>
      <c r="F19" s="24">
        <f>F20+F21+F22+F23</f>
        <v>334415965.38</v>
      </c>
      <c r="G19" s="23">
        <f t="shared" si="1"/>
        <v>0.89474950372151607</v>
      </c>
      <c r="H19" s="24">
        <f>H20+H21+H22+H23</f>
        <v>319384879.38</v>
      </c>
      <c r="I19" s="23">
        <f t="shared" si="1"/>
        <v>0.95505272607747649</v>
      </c>
      <c r="J19" s="24">
        <f>J20+J21+J22+J23</f>
        <v>318939422.60000002</v>
      </c>
      <c r="K19" s="23">
        <f t="shared" si="1"/>
        <v>0.99860526653339166</v>
      </c>
      <c r="M19" s="10"/>
    </row>
    <row r="20" spans="1:13" ht="38.25" customHeight="1" x14ac:dyDescent="0.2">
      <c r="A20" s="16" t="s">
        <v>40</v>
      </c>
      <c r="B20" s="3" t="s">
        <v>45</v>
      </c>
      <c r="C20" s="24">
        <v>87469000</v>
      </c>
      <c r="D20" s="24">
        <v>81013500</v>
      </c>
      <c r="E20" s="23">
        <f t="shared" si="0"/>
        <v>0.92619670969143353</v>
      </c>
      <c r="F20" s="25">
        <v>75248000</v>
      </c>
      <c r="G20" s="23">
        <f>F20/D20</f>
        <v>0.92883284884618</v>
      </c>
      <c r="H20" s="25">
        <v>43371000</v>
      </c>
      <c r="I20" s="23">
        <f t="shared" si="1"/>
        <v>0.57637412290027645</v>
      </c>
      <c r="J20" s="25">
        <v>40104000</v>
      </c>
      <c r="K20" s="23">
        <f t="shared" si="1"/>
        <v>0.92467316870720062</v>
      </c>
      <c r="M20" s="10"/>
    </row>
    <row r="21" spans="1:13" ht="47.25" x14ac:dyDescent="0.2">
      <c r="A21" s="16" t="s">
        <v>41</v>
      </c>
      <c r="B21" s="3" t="s">
        <v>46</v>
      </c>
      <c r="C21" s="24">
        <v>110372961.06999999</v>
      </c>
      <c r="D21" s="24">
        <v>65161753.850000001</v>
      </c>
      <c r="E21" s="23">
        <f t="shared" si="0"/>
        <v>0.59037787170241407</v>
      </c>
      <c r="F21" s="25">
        <v>10590230.02</v>
      </c>
      <c r="G21" s="23">
        <f t="shared" si="1"/>
        <v>0.16252217588216433</v>
      </c>
      <c r="H21" s="25">
        <v>20336141.920000002</v>
      </c>
      <c r="I21" s="23">
        <f t="shared" si="1"/>
        <v>1.9202738638910133</v>
      </c>
      <c r="J21" s="25">
        <v>20195356.859999999</v>
      </c>
      <c r="K21" s="23">
        <f t="shared" si="1"/>
        <v>0.9930771008309327</v>
      </c>
      <c r="M21" s="10"/>
    </row>
    <row r="22" spans="1:13" ht="36.75" customHeight="1" x14ac:dyDescent="0.2">
      <c r="A22" s="16" t="s">
        <v>42</v>
      </c>
      <c r="B22" s="3" t="s">
        <v>47</v>
      </c>
      <c r="C22" s="24">
        <v>195604381.47</v>
      </c>
      <c r="D22" s="24">
        <v>204208967.13</v>
      </c>
      <c r="E22" s="23">
        <f t="shared" si="0"/>
        <v>1.0439897388562316</v>
      </c>
      <c r="F22" s="25">
        <v>226419273.96000001</v>
      </c>
      <c r="G22" s="23">
        <f t="shared" si="1"/>
        <v>1.1087626422196282</v>
      </c>
      <c r="H22" s="25">
        <v>232799184.52000001</v>
      </c>
      <c r="I22" s="23">
        <f t="shared" si="1"/>
        <v>1.0281774181518093</v>
      </c>
      <c r="J22" s="25">
        <v>236046333.80000001</v>
      </c>
      <c r="K22" s="23">
        <f t="shared" si="1"/>
        <v>1.0139482845985701</v>
      </c>
      <c r="M22" s="10"/>
    </row>
    <row r="23" spans="1:13" ht="32.25" customHeight="1" x14ac:dyDescent="0.2">
      <c r="A23" s="16" t="s">
        <v>43</v>
      </c>
      <c r="B23" s="3" t="s">
        <v>48</v>
      </c>
      <c r="C23" s="24">
        <v>21070853.940000001</v>
      </c>
      <c r="D23" s="24">
        <v>23369510.079999998</v>
      </c>
      <c r="E23" s="23">
        <f t="shared" si="0"/>
        <v>1.1090917409681402</v>
      </c>
      <c r="F23" s="25">
        <v>22158461.399999999</v>
      </c>
      <c r="G23" s="23">
        <f t="shared" si="1"/>
        <v>0.94817825979858972</v>
      </c>
      <c r="H23" s="25">
        <v>22878552.940000001</v>
      </c>
      <c r="I23" s="23">
        <f t="shared" si="1"/>
        <v>1.0324973619332614</v>
      </c>
      <c r="J23" s="25">
        <v>22593731.940000001</v>
      </c>
      <c r="K23" s="23">
        <f t="shared" si="1"/>
        <v>0.98755074235914497</v>
      </c>
      <c r="M23" s="10"/>
    </row>
    <row r="24" spans="1:13" ht="82.5" customHeight="1" x14ac:dyDescent="0.2">
      <c r="A24" s="26" t="s">
        <v>60</v>
      </c>
      <c r="B24" s="26" t="s">
        <v>61</v>
      </c>
      <c r="C24" s="24">
        <v>0</v>
      </c>
      <c r="D24" s="24">
        <v>-17696.939999999999</v>
      </c>
      <c r="E24" s="23" t="e">
        <f t="shared" si="0"/>
        <v>#DIV/0!</v>
      </c>
      <c r="F24" s="25">
        <v>0</v>
      </c>
      <c r="G24" s="23">
        <f t="shared" si="1"/>
        <v>0</v>
      </c>
      <c r="H24" s="25">
        <v>0</v>
      </c>
      <c r="I24" s="23" t="e">
        <f t="shared" si="1"/>
        <v>#DIV/0!</v>
      </c>
      <c r="J24" s="25">
        <v>0</v>
      </c>
      <c r="K24" s="23" t="e">
        <f t="shared" si="1"/>
        <v>#DIV/0!</v>
      </c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2024-2028</vt:lpstr>
      <vt:lpstr>'2024-2028'!Заголовки_для_печати</vt:lpstr>
      <vt:lpstr>'2024-2028'!Область_печати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Admin</cp:lastModifiedBy>
  <cp:lastPrinted>2023-11-09T06:01:51Z</cp:lastPrinted>
  <dcterms:created xsi:type="dcterms:W3CDTF">2006-09-16T00:00:00Z</dcterms:created>
  <dcterms:modified xsi:type="dcterms:W3CDTF">2025-11-13T14:09:54Z</dcterms:modified>
</cp:coreProperties>
</file>